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3480" yWindow="7020" windowWidth="20100" windowHeight="1552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26" i="1"/>
  <c r="I26"/>
  <c r="G22"/>
  <c r="G28"/>
  <c r="D22"/>
  <c r="D28"/>
  <c r="J28"/>
  <c r="E22"/>
  <c r="E28"/>
  <c r="I28"/>
  <c r="H28"/>
  <c r="F22"/>
  <c r="F28"/>
  <c r="J25"/>
  <c r="J24"/>
  <c r="J23"/>
  <c r="J22"/>
  <c r="G25"/>
  <c r="F25"/>
  <c r="E25"/>
  <c r="D25"/>
  <c r="I25"/>
  <c r="I24"/>
  <c r="I23"/>
  <c r="I22"/>
  <c r="G24"/>
  <c r="F24"/>
  <c r="E24"/>
  <c r="G23"/>
  <c r="F23"/>
  <c r="E23"/>
  <c r="D24"/>
  <c r="D23"/>
  <c r="J7"/>
  <c r="J8"/>
  <c r="J9"/>
  <c r="J10"/>
  <c r="J11"/>
  <c r="J12"/>
  <c r="J13"/>
  <c r="J14"/>
  <c r="J15"/>
  <c r="J16"/>
  <c r="J17"/>
  <c r="J18"/>
  <c r="J19"/>
  <c r="J20"/>
  <c r="J6"/>
  <c r="I20"/>
  <c r="I19"/>
  <c r="I18"/>
  <c r="I17"/>
  <c r="I16"/>
  <c r="I15"/>
  <c r="I14"/>
  <c r="I13"/>
  <c r="I12"/>
  <c r="I11"/>
  <c r="I10"/>
  <c r="I9"/>
  <c r="I8"/>
  <c r="I7"/>
  <c r="I6"/>
</calcChain>
</file>

<file path=xl/sharedStrings.xml><?xml version="1.0" encoding="utf-8"?>
<sst xmlns="http://schemas.openxmlformats.org/spreadsheetml/2006/main" count="71" uniqueCount="49">
  <si>
    <t xml:space="preserve">****Successful Project Day Events require at least 5 Evolvement members participating in collecting at least 300 MOP points. </t>
  </si>
  <si>
    <t>Participation % = Active Youth/Trained Members</t>
  </si>
  <si>
    <t>Completion % = Unique Youth Completing Qualified Projects/Trained Members</t>
  </si>
  <si>
    <t>Final Evolvement NM 2011-12 Mini-Grant Program Summary</t>
    <phoneticPr fontId="4" type="noConversion"/>
  </si>
  <si>
    <t>TIME: 60min</t>
    <phoneticPr fontId="4" type="noConversion"/>
  </si>
  <si>
    <t>x</t>
    <phoneticPr fontId="4" type="noConversion"/>
  </si>
  <si>
    <t>ROLLOVER MG SUMMARY</t>
  </si>
  <si>
    <t>TOTAL/AVERAGE*****</t>
  </si>
  <si>
    <t>Participating Youth**</t>
    <phoneticPr fontId="4" type="noConversion"/>
  </si>
  <si>
    <t>YES</t>
    <phoneticPr fontId="4" type="noConversion"/>
  </si>
  <si>
    <t>YES</t>
    <phoneticPr fontId="4" type="noConversion"/>
  </si>
  <si>
    <t>REGION 1 SUMMARY</t>
    <phoneticPr fontId="4" type="noConversion"/>
  </si>
  <si>
    <t>REGION 2 SUMMARY</t>
    <phoneticPr fontId="4" type="noConversion"/>
  </si>
  <si>
    <t>REGION 3 SUMMARY</t>
    <phoneticPr fontId="4" type="noConversion"/>
  </si>
  <si>
    <t>REGION 5 SUMMARY</t>
    <phoneticPr fontId="4" type="noConversion"/>
  </si>
  <si>
    <t>Completions that Qualify for Milestones***</t>
    <phoneticPr fontId="4" type="noConversion"/>
  </si>
  <si>
    <t>Unique Youth Completing Qual Projects</t>
    <phoneticPr fontId="4" type="noConversion"/>
  </si>
  <si>
    <t>M2: Event</t>
    <phoneticPr fontId="4" type="noConversion"/>
  </si>
  <si>
    <t>M3: 10 Projects</t>
    <phoneticPr fontId="4" type="noConversion"/>
  </si>
  <si>
    <t>M4: 20 Projects</t>
    <phoneticPr fontId="4" type="noConversion"/>
  </si>
  <si>
    <t>All Milestones</t>
    <phoneticPr fontId="4" type="noConversion"/>
  </si>
  <si>
    <t xml:space="preserve">*MGs not meeting the 25 new member requirement must complete additional projects in order to receive full grant disbursement. </t>
  </si>
  <si>
    <t xml:space="preserve">**Youth numbers are inclusive of all unique youth who have either an active or completed project. </t>
  </si>
  <si>
    <t xml:space="preserve">***In order to qualify for Mini-Grant Milestones, projects must be at least 60 points. See individual update for more information. </t>
  </si>
  <si>
    <t>Evolvement NM Grantee</t>
  </si>
  <si>
    <t>Fall 2011 Trained Members*</t>
  </si>
  <si>
    <t>Successful Project Day Event?****</t>
  </si>
  <si>
    <t xml:space="preserve">Participation % </t>
  </si>
  <si>
    <t>Completion %</t>
  </si>
  <si>
    <t>R1</t>
    <phoneticPr fontId="4" type="noConversion"/>
  </si>
  <si>
    <t>R2</t>
    <phoneticPr fontId="4" type="noConversion"/>
  </si>
  <si>
    <t>R3</t>
    <phoneticPr fontId="4" type="noConversion"/>
  </si>
  <si>
    <t>R5</t>
    <phoneticPr fontId="4" type="noConversion"/>
  </si>
  <si>
    <t>Grants High School</t>
  </si>
  <si>
    <t>Piedra Vista High School</t>
  </si>
  <si>
    <t>Capital High School</t>
  </si>
  <si>
    <t>Espanola Valley High School</t>
  </si>
  <si>
    <t>Los Alamos High School</t>
  </si>
  <si>
    <t xml:space="preserve">Pojoaque Valley High School </t>
  </si>
  <si>
    <t xml:space="preserve">Taos High School </t>
  </si>
  <si>
    <t>Santa Fe High School</t>
  </si>
  <si>
    <t>Albuquerque High School</t>
  </si>
  <si>
    <t>Amy Biehl High School</t>
  </si>
  <si>
    <t xml:space="preserve">Cibola High School </t>
  </si>
  <si>
    <t>Manzano High School</t>
  </si>
  <si>
    <t>Gadsden High School</t>
  </si>
  <si>
    <t>Las Cruces High School</t>
  </si>
  <si>
    <t>Socorro High School</t>
  </si>
  <si>
    <t>R5</t>
    <phoneticPr fontId="4" type="noConversion"/>
  </si>
</sst>
</file>

<file path=xl/styles.xml><?xml version="1.0" encoding="utf-8"?>
<styleSheet xmlns="http://schemas.openxmlformats.org/spreadsheetml/2006/main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%"/>
    <numFmt numFmtId="166" formatCode="0%"/>
    <numFmt numFmtId="167" formatCode="0"/>
    <numFmt numFmtId="168" formatCode="0%"/>
  </numFmts>
  <fonts count="9">
    <font>
      <sz val="10"/>
      <name val="Verdana"/>
    </font>
    <font>
      <b/>
      <sz val="10"/>
      <name val="Verdana"/>
    </font>
    <font>
      <i/>
      <sz val="10"/>
      <name val="Verdana"/>
    </font>
    <font>
      <sz val="10"/>
      <name val="Verdana"/>
    </font>
    <font>
      <sz val="8"/>
      <name val="Verdana"/>
    </font>
    <font>
      <b/>
      <sz val="10"/>
      <color indexed="9"/>
      <name val="Arial"/>
    </font>
    <font>
      <b/>
      <sz val="12"/>
      <name val="Verdana"/>
    </font>
    <font>
      <sz val="12"/>
      <name val="Verdana"/>
    </font>
    <font>
      <b/>
      <sz val="14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6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2" xfId="0" applyFont="1" applyFill="1" applyBorder="1"/>
    <xf numFmtId="0" fontId="1" fillId="9" borderId="3" xfId="0" applyFont="1" applyFill="1" applyBorder="1"/>
    <xf numFmtId="0" fontId="1" fillId="8" borderId="3" xfId="0" applyFont="1" applyFill="1" applyBorder="1"/>
    <xf numFmtId="0" fontId="1" fillId="6" borderId="4" xfId="0" applyFont="1" applyFill="1" applyBorder="1"/>
    <xf numFmtId="0" fontId="0" fillId="0" borderId="5" xfId="0" applyBorder="1"/>
    <xf numFmtId="0" fontId="0" fillId="6" borderId="6" xfId="0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165" fontId="0" fillId="3" borderId="6" xfId="0" applyNumberFormat="1" applyFill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0" fontId="0" fillId="0" borderId="11" xfId="0" applyBorder="1"/>
    <xf numFmtId="166" fontId="0" fillId="0" borderId="12" xfId="0" applyNumberFormat="1" applyBorder="1" applyAlignment="1">
      <alignment horizontal="center"/>
    </xf>
    <xf numFmtId="0" fontId="0" fillId="0" borderId="8" xfId="0" applyBorder="1"/>
    <xf numFmtId="0" fontId="0" fillId="6" borderId="9" xfId="0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165" fontId="0" fillId="3" borderId="9" xfId="0" applyNumberFormat="1" applyFill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0" fontId="0" fillId="0" borderId="13" xfId="0" applyBorder="1"/>
    <xf numFmtId="0" fontId="0" fillId="6" borderId="14" xfId="0" applyFill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165" fontId="0" fillId="3" borderId="14" xfId="0" applyNumberFormat="1" applyFill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1" fillId="9" borderId="9" xfId="0" applyFont="1" applyFill="1" applyBorder="1" applyAlignment="1">
      <alignment horizontal="center"/>
    </xf>
    <xf numFmtId="0" fontId="0" fillId="5" borderId="23" xfId="0" applyFill="1" applyBorder="1"/>
    <xf numFmtId="0" fontId="6" fillId="4" borderId="1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168" fontId="6" fillId="4" borderId="18" xfId="0" applyNumberFormat="1" applyFont="1" applyFill="1" applyBorder="1"/>
    <xf numFmtId="167" fontId="6" fillId="4" borderId="20" xfId="0" applyNumberFormat="1" applyFont="1" applyFill="1" applyBorder="1"/>
    <xf numFmtId="0" fontId="6" fillId="4" borderId="20" xfId="0" applyFont="1" applyFill="1" applyBorder="1"/>
    <xf numFmtId="168" fontId="6" fillId="4" borderId="20" xfId="0" applyNumberFormat="1" applyFont="1" applyFill="1" applyBorder="1"/>
    <xf numFmtId="0" fontId="0" fillId="0" borderId="0" xfId="0" applyAlignment="1"/>
    <xf numFmtId="0" fontId="0" fillId="0" borderId="25" xfId="0" applyBorder="1" applyAlignment="1"/>
    <xf numFmtId="0" fontId="2" fillId="0" borderId="0" xfId="0" applyFont="1" applyAlignment="1"/>
    <xf numFmtId="0" fontId="2" fillId="0" borderId="0" xfId="0" applyFont="1"/>
    <xf numFmtId="0" fontId="1" fillId="10" borderId="19" xfId="0" applyFont="1" applyFill="1" applyBorder="1"/>
    <xf numFmtId="0" fontId="0" fillId="10" borderId="20" xfId="0" applyFill="1" applyBorder="1"/>
    <xf numFmtId="0" fontId="1" fillId="10" borderId="22" xfId="0" applyFont="1" applyFill="1" applyBorder="1"/>
    <xf numFmtId="1" fontId="0" fillId="10" borderId="23" xfId="0" applyNumberFormat="1" applyFill="1" applyBorder="1"/>
    <xf numFmtId="165" fontId="0" fillId="10" borderId="20" xfId="0" applyNumberFormat="1" applyFill="1" applyBorder="1" applyAlignment="1">
      <alignment horizontal="center"/>
    </xf>
    <xf numFmtId="166" fontId="0" fillId="10" borderId="21" xfId="0" applyNumberFormat="1" applyFill="1" applyBorder="1" applyAlignment="1">
      <alignment horizont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0" fillId="5" borderId="19" xfId="0" applyFill="1" applyBorder="1"/>
    <xf numFmtId="0" fontId="5" fillId="5" borderId="20" xfId="0" applyFont="1" applyFill="1" applyBorder="1" applyAlignment="1">
      <alignment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2:J40"/>
  <sheetViews>
    <sheetView tabSelected="1" topLeftCell="A2" workbookViewId="0">
      <selection activeCell="J40" sqref="J40"/>
    </sheetView>
  </sheetViews>
  <sheetFormatPr baseColWidth="10" defaultRowHeight="13"/>
  <cols>
    <col min="1" max="1" width="1.140625" customWidth="1"/>
    <col min="2" max="2" width="3.85546875" customWidth="1"/>
    <col min="3" max="3" width="27.5703125" customWidth="1"/>
    <col min="6" max="6" width="12.140625" customWidth="1"/>
    <col min="10" max="10" width="13.7109375" customWidth="1"/>
  </cols>
  <sheetData>
    <row r="2" spans="2:10" ht="14" thickBot="1"/>
    <row r="3" spans="2:10" ht="26" customHeight="1" thickBot="1">
      <c r="B3" s="62" t="s">
        <v>3</v>
      </c>
      <c r="C3" s="63"/>
      <c r="D3" s="63"/>
      <c r="E3" s="63"/>
      <c r="F3" s="63"/>
      <c r="G3" s="63"/>
      <c r="H3" s="63"/>
      <c r="I3" s="63"/>
      <c r="J3" s="64"/>
    </row>
    <row r="4" spans="2:10" ht="37" thickBot="1">
      <c r="B4" s="65"/>
      <c r="C4" s="66" t="s">
        <v>24</v>
      </c>
      <c r="D4" s="67" t="s">
        <v>25</v>
      </c>
      <c r="E4" s="67" t="s">
        <v>8</v>
      </c>
      <c r="F4" s="67" t="s">
        <v>15</v>
      </c>
      <c r="G4" s="67" t="s">
        <v>16</v>
      </c>
      <c r="H4" s="67" t="s">
        <v>26</v>
      </c>
      <c r="I4" s="67" t="s">
        <v>27</v>
      </c>
      <c r="J4" s="68" t="s">
        <v>28</v>
      </c>
    </row>
    <row r="5" spans="2:10" ht="4" customHeight="1" thickBot="1">
      <c r="C5" s="1"/>
      <c r="D5" s="1"/>
      <c r="E5" s="1"/>
      <c r="F5" s="1"/>
      <c r="G5" s="1"/>
      <c r="H5" s="1"/>
      <c r="I5" s="1"/>
      <c r="J5" s="1"/>
    </row>
    <row r="6" spans="2:10">
      <c r="B6" s="17" t="s">
        <v>29</v>
      </c>
      <c r="C6" s="18" t="s">
        <v>33</v>
      </c>
      <c r="D6" s="19">
        <v>51</v>
      </c>
      <c r="E6" s="20">
        <v>37</v>
      </c>
      <c r="F6" s="21">
        <v>32</v>
      </c>
      <c r="G6" s="20">
        <v>24</v>
      </c>
      <c r="H6" s="22" t="s">
        <v>9</v>
      </c>
      <c r="I6" s="23">
        <f>E6/D6</f>
        <v>0.72549019607843135</v>
      </c>
      <c r="J6" s="24">
        <f>G6/D6</f>
        <v>0.47058823529411764</v>
      </c>
    </row>
    <row r="7" spans="2:10" ht="14" thickBot="1">
      <c r="B7" s="27" t="s">
        <v>29</v>
      </c>
      <c r="C7" s="28" t="s">
        <v>34</v>
      </c>
      <c r="D7" s="29">
        <v>28</v>
      </c>
      <c r="E7" s="30">
        <v>19</v>
      </c>
      <c r="F7" s="31">
        <v>20</v>
      </c>
      <c r="G7" s="30">
        <v>16</v>
      </c>
      <c r="H7" s="32" t="s">
        <v>9</v>
      </c>
      <c r="I7" s="33">
        <f t="shared" ref="I7:I20" si="0">E7/D7</f>
        <v>0.6785714285714286</v>
      </c>
      <c r="J7" s="34">
        <f t="shared" ref="J7:J20" si="1">G7/D7</f>
        <v>0.5714285714285714</v>
      </c>
    </row>
    <row r="8" spans="2:10">
      <c r="B8" s="17" t="s">
        <v>30</v>
      </c>
      <c r="C8" s="18" t="s">
        <v>35</v>
      </c>
      <c r="D8" s="19">
        <v>34</v>
      </c>
      <c r="E8" s="20">
        <v>16</v>
      </c>
      <c r="F8" s="21">
        <v>20</v>
      </c>
      <c r="G8" s="20">
        <v>11</v>
      </c>
      <c r="H8" s="22" t="s">
        <v>9</v>
      </c>
      <c r="I8" s="23">
        <f t="shared" si="0"/>
        <v>0.47058823529411764</v>
      </c>
      <c r="J8" s="24">
        <f t="shared" si="1"/>
        <v>0.3235294117647059</v>
      </c>
    </row>
    <row r="9" spans="2:10">
      <c r="B9" s="25" t="s">
        <v>30</v>
      </c>
      <c r="C9" s="9" t="s">
        <v>36</v>
      </c>
      <c r="D9" s="4">
        <v>34</v>
      </c>
      <c r="E9" s="5">
        <v>13</v>
      </c>
      <c r="F9" s="12">
        <v>10</v>
      </c>
      <c r="G9" s="5">
        <v>7</v>
      </c>
      <c r="H9" s="7" t="s">
        <v>9</v>
      </c>
      <c r="I9" s="8">
        <f t="shared" si="0"/>
        <v>0.38235294117647056</v>
      </c>
      <c r="J9" s="26">
        <f t="shared" si="1"/>
        <v>0.20588235294117646</v>
      </c>
    </row>
    <row r="10" spans="2:10">
      <c r="B10" s="25" t="s">
        <v>30</v>
      </c>
      <c r="C10" s="3" t="s">
        <v>37</v>
      </c>
      <c r="D10" s="4">
        <v>31</v>
      </c>
      <c r="E10" s="5">
        <v>9</v>
      </c>
      <c r="F10" s="11">
        <v>20</v>
      </c>
      <c r="G10" s="5">
        <v>7</v>
      </c>
      <c r="H10" s="7" t="s">
        <v>9</v>
      </c>
      <c r="I10" s="8">
        <f t="shared" si="0"/>
        <v>0.29032258064516131</v>
      </c>
      <c r="J10" s="26">
        <f t="shared" si="1"/>
        <v>0.22580645161290322</v>
      </c>
    </row>
    <row r="11" spans="2:10">
      <c r="B11" s="25" t="s">
        <v>30</v>
      </c>
      <c r="C11" s="9" t="s">
        <v>38</v>
      </c>
      <c r="D11" s="4">
        <v>26</v>
      </c>
      <c r="E11" s="5">
        <v>13</v>
      </c>
      <c r="F11" s="12">
        <v>12</v>
      </c>
      <c r="G11" s="5">
        <v>11</v>
      </c>
      <c r="H11" s="7" t="s">
        <v>9</v>
      </c>
      <c r="I11" s="8">
        <f t="shared" si="0"/>
        <v>0.5</v>
      </c>
      <c r="J11" s="26">
        <f t="shared" si="1"/>
        <v>0.42307692307692307</v>
      </c>
    </row>
    <row r="12" spans="2:10">
      <c r="B12" s="25" t="s">
        <v>30</v>
      </c>
      <c r="C12" s="3" t="s">
        <v>39</v>
      </c>
      <c r="D12" s="4">
        <v>37</v>
      </c>
      <c r="E12" s="5">
        <v>25</v>
      </c>
      <c r="F12" s="11">
        <v>29</v>
      </c>
      <c r="G12" s="5">
        <v>23</v>
      </c>
      <c r="H12" s="7" t="s">
        <v>9</v>
      </c>
      <c r="I12" s="8">
        <f t="shared" si="0"/>
        <v>0.67567567567567566</v>
      </c>
      <c r="J12" s="26">
        <f t="shared" si="1"/>
        <v>0.6216216216216216</v>
      </c>
    </row>
    <row r="13" spans="2:10" ht="14" thickBot="1">
      <c r="B13" s="27" t="s">
        <v>30</v>
      </c>
      <c r="C13" s="43" t="s">
        <v>40</v>
      </c>
      <c r="D13" s="29">
        <v>15</v>
      </c>
      <c r="E13" s="30">
        <v>6</v>
      </c>
      <c r="F13" s="44">
        <v>11</v>
      </c>
      <c r="G13" s="30">
        <v>3</v>
      </c>
      <c r="H13" s="32" t="s">
        <v>9</v>
      </c>
      <c r="I13" s="33">
        <f t="shared" si="0"/>
        <v>0.4</v>
      </c>
      <c r="J13" s="34">
        <f t="shared" si="1"/>
        <v>0.2</v>
      </c>
    </row>
    <row r="14" spans="2:10">
      <c r="B14" s="17" t="s">
        <v>31</v>
      </c>
      <c r="C14" s="18" t="s">
        <v>41</v>
      </c>
      <c r="D14" s="19">
        <v>35</v>
      </c>
      <c r="E14" s="20">
        <v>28</v>
      </c>
      <c r="F14" s="21">
        <v>34</v>
      </c>
      <c r="G14" s="20">
        <v>26</v>
      </c>
      <c r="H14" s="22" t="s">
        <v>9</v>
      </c>
      <c r="I14" s="23">
        <f t="shared" si="0"/>
        <v>0.8</v>
      </c>
      <c r="J14" s="24">
        <f t="shared" si="1"/>
        <v>0.74285714285714288</v>
      </c>
    </row>
    <row r="15" spans="2:10">
      <c r="B15" s="25" t="s">
        <v>31</v>
      </c>
      <c r="C15" s="9" t="s">
        <v>42</v>
      </c>
      <c r="D15" s="4">
        <v>26</v>
      </c>
      <c r="E15" s="5">
        <v>2</v>
      </c>
      <c r="F15" s="6">
        <v>2</v>
      </c>
      <c r="G15" s="5">
        <v>2</v>
      </c>
      <c r="H15" s="10" t="s">
        <v>5</v>
      </c>
      <c r="I15" s="8">
        <f t="shared" si="0"/>
        <v>7.6923076923076927E-2</v>
      </c>
      <c r="J15" s="26">
        <f t="shared" si="1"/>
        <v>7.6923076923076927E-2</v>
      </c>
    </row>
    <row r="16" spans="2:10">
      <c r="B16" s="25" t="s">
        <v>31</v>
      </c>
      <c r="C16" s="9" t="s">
        <v>43</v>
      </c>
      <c r="D16" s="4">
        <v>27</v>
      </c>
      <c r="E16" s="5">
        <v>5</v>
      </c>
      <c r="F16" s="6">
        <v>4</v>
      </c>
      <c r="G16" s="5">
        <v>4</v>
      </c>
      <c r="H16" s="10" t="s">
        <v>5</v>
      </c>
      <c r="I16" s="8">
        <f t="shared" si="0"/>
        <v>0.18518518518518517</v>
      </c>
      <c r="J16" s="26">
        <f t="shared" si="1"/>
        <v>0.14814814814814814</v>
      </c>
    </row>
    <row r="17" spans="2:10" ht="14" thickBot="1">
      <c r="B17" s="27" t="s">
        <v>31</v>
      </c>
      <c r="C17" s="28" t="s">
        <v>44</v>
      </c>
      <c r="D17" s="29">
        <v>31</v>
      </c>
      <c r="E17" s="30">
        <v>13</v>
      </c>
      <c r="F17" s="31">
        <v>20</v>
      </c>
      <c r="G17" s="30">
        <v>11</v>
      </c>
      <c r="H17" s="32" t="s">
        <v>10</v>
      </c>
      <c r="I17" s="33">
        <f t="shared" si="0"/>
        <v>0.41935483870967744</v>
      </c>
      <c r="J17" s="34">
        <f t="shared" si="1"/>
        <v>0.35483870967741937</v>
      </c>
    </row>
    <row r="18" spans="2:10">
      <c r="B18" s="35" t="s">
        <v>48</v>
      </c>
      <c r="C18" s="36" t="s">
        <v>45</v>
      </c>
      <c r="D18" s="37">
        <v>27</v>
      </c>
      <c r="E18" s="38">
        <v>16</v>
      </c>
      <c r="F18" s="39">
        <v>22</v>
      </c>
      <c r="G18" s="38">
        <v>12</v>
      </c>
      <c r="H18" s="40" t="s">
        <v>10</v>
      </c>
      <c r="I18" s="41">
        <f t="shared" si="0"/>
        <v>0.59259259259259256</v>
      </c>
      <c r="J18" s="42">
        <f t="shared" si="1"/>
        <v>0.44444444444444442</v>
      </c>
    </row>
    <row r="19" spans="2:10">
      <c r="B19" s="25" t="s">
        <v>32</v>
      </c>
      <c r="C19" s="3" t="s">
        <v>46</v>
      </c>
      <c r="D19" s="4">
        <v>27</v>
      </c>
      <c r="E19" s="5">
        <v>11</v>
      </c>
      <c r="F19" s="11">
        <v>20</v>
      </c>
      <c r="G19" s="5">
        <v>10</v>
      </c>
      <c r="H19" s="7" t="s">
        <v>10</v>
      </c>
      <c r="I19" s="8">
        <f t="shared" si="0"/>
        <v>0.40740740740740738</v>
      </c>
      <c r="J19" s="26">
        <f t="shared" si="1"/>
        <v>0.37037037037037035</v>
      </c>
    </row>
    <row r="20" spans="2:10" ht="14" thickBot="1">
      <c r="B20" s="27" t="s">
        <v>32</v>
      </c>
      <c r="C20" s="28" t="s">
        <v>47</v>
      </c>
      <c r="D20" s="29">
        <v>35</v>
      </c>
      <c r="E20" s="30">
        <v>33</v>
      </c>
      <c r="F20" s="31">
        <v>35</v>
      </c>
      <c r="G20" s="30">
        <v>32</v>
      </c>
      <c r="H20" s="32" t="s">
        <v>10</v>
      </c>
      <c r="I20" s="33">
        <f t="shared" si="0"/>
        <v>0.94285714285714284</v>
      </c>
      <c r="J20" s="34">
        <f t="shared" si="1"/>
        <v>0.91428571428571426</v>
      </c>
    </row>
    <row r="21" spans="2:10" ht="14" thickBot="1"/>
    <row r="22" spans="2:10" ht="14" thickBot="1">
      <c r="C22" s="56" t="s">
        <v>11</v>
      </c>
      <c r="D22" s="57">
        <f>D6+D7</f>
        <v>79</v>
      </c>
      <c r="E22" s="57">
        <f t="shared" ref="E22:I22" si="2">E6+E7</f>
        <v>56</v>
      </c>
      <c r="F22" s="57">
        <f t="shared" si="2"/>
        <v>52</v>
      </c>
      <c r="G22" s="57">
        <f t="shared" si="2"/>
        <v>40</v>
      </c>
      <c r="H22" s="57">
        <v>2</v>
      </c>
      <c r="I22" s="60">
        <f>E22/D22</f>
        <v>0.70886075949367089</v>
      </c>
      <c r="J22" s="61">
        <f>G22/D22</f>
        <v>0.50632911392405067</v>
      </c>
    </row>
    <row r="23" spans="2:10" ht="14" thickBot="1">
      <c r="C23" s="56" t="s">
        <v>12</v>
      </c>
      <c r="D23" s="57">
        <f>D8+D9+D10+D11+D12+D13</f>
        <v>177</v>
      </c>
      <c r="E23" s="57">
        <f t="shared" ref="E23:H23" si="3">E8+E9+E10+E11+E12+E13</f>
        <v>82</v>
      </c>
      <c r="F23" s="57">
        <f t="shared" si="3"/>
        <v>102</v>
      </c>
      <c r="G23" s="57">
        <f t="shared" si="3"/>
        <v>62</v>
      </c>
      <c r="H23" s="57">
        <v>6</v>
      </c>
      <c r="I23" s="60">
        <f>E23/D23</f>
        <v>0.4632768361581921</v>
      </c>
      <c r="J23" s="61">
        <f>G23/D23</f>
        <v>0.35028248587570621</v>
      </c>
    </row>
    <row r="24" spans="2:10" ht="14" thickBot="1">
      <c r="C24" s="56" t="s">
        <v>13</v>
      </c>
      <c r="D24" s="57">
        <f>D14+D15+D16+D17</f>
        <v>119</v>
      </c>
      <c r="E24" s="57">
        <f t="shared" ref="E24:H24" si="4">E14+E15+E16+E17</f>
        <v>48</v>
      </c>
      <c r="F24" s="57">
        <f t="shared" si="4"/>
        <v>60</v>
      </c>
      <c r="G24" s="57">
        <f t="shared" si="4"/>
        <v>43</v>
      </c>
      <c r="H24" s="57">
        <v>2</v>
      </c>
      <c r="I24" s="60">
        <f>E24/D24</f>
        <v>0.40336134453781514</v>
      </c>
      <c r="J24" s="61">
        <f>G24/D24</f>
        <v>0.36134453781512604</v>
      </c>
    </row>
    <row r="25" spans="2:10" ht="14" thickBot="1">
      <c r="C25" s="56" t="s">
        <v>14</v>
      </c>
      <c r="D25" s="57">
        <f>D18+D19+D20</f>
        <v>89</v>
      </c>
      <c r="E25" s="57">
        <f t="shared" ref="E25:G25" si="5">E18+E19+E20</f>
        <v>60</v>
      </c>
      <c r="F25" s="57">
        <f t="shared" si="5"/>
        <v>77</v>
      </c>
      <c r="G25" s="57">
        <f t="shared" si="5"/>
        <v>54</v>
      </c>
      <c r="H25" s="57">
        <v>3</v>
      </c>
      <c r="I25" s="60">
        <f>E25/D25</f>
        <v>0.6741573033707865</v>
      </c>
      <c r="J25" s="61">
        <f>G25/D25</f>
        <v>0.6067415730337079</v>
      </c>
    </row>
    <row r="26" spans="2:10" ht="14" thickBot="1">
      <c r="C26" s="58" t="s">
        <v>6</v>
      </c>
      <c r="D26" s="59">
        <v>33</v>
      </c>
      <c r="E26" s="59">
        <v>14</v>
      </c>
      <c r="F26" s="59">
        <v>21</v>
      </c>
      <c r="G26" s="59">
        <v>14</v>
      </c>
      <c r="H26" s="45"/>
      <c r="I26" s="60">
        <f>E26/D26</f>
        <v>0.42424242424242425</v>
      </c>
      <c r="J26" s="61">
        <f>G26/D26</f>
        <v>0.42424242424242425</v>
      </c>
    </row>
    <row r="27" spans="2:10" ht="14" thickBot="1"/>
    <row r="28" spans="2:10" ht="17" thickBot="1">
      <c r="B28" s="46" t="s">
        <v>7</v>
      </c>
      <c r="C28" s="47"/>
      <c r="D28" s="49">
        <f>D22+D23+D24+D25+D26</f>
        <v>497</v>
      </c>
      <c r="E28" s="49">
        <f t="shared" ref="E28:G28" si="6">E22+E23+E24+E25+E26</f>
        <v>260</v>
      </c>
      <c r="F28" s="49">
        <f t="shared" si="6"/>
        <v>312</v>
      </c>
      <c r="G28" s="49">
        <f t="shared" si="6"/>
        <v>213</v>
      </c>
      <c r="H28" s="50">
        <f>H22+H23+H24+H25</f>
        <v>13</v>
      </c>
      <c r="I28" s="51">
        <f>E28/D28</f>
        <v>0.52313883299798791</v>
      </c>
      <c r="J28" s="48">
        <f>G28/D28</f>
        <v>0.42857142857142855</v>
      </c>
    </row>
    <row r="29" spans="2:10" ht="14" thickBot="1"/>
    <row r="30" spans="2:10">
      <c r="J30" s="13" t="s">
        <v>17</v>
      </c>
    </row>
    <row r="31" spans="2:10">
      <c r="B31" s="54" t="s">
        <v>21</v>
      </c>
      <c r="C31" s="52"/>
      <c r="D31" s="52"/>
      <c r="E31" s="52"/>
      <c r="F31" s="52"/>
      <c r="G31" s="52"/>
      <c r="H31" s="52"/>
      <c r="I31" s="53"/>
      <c r="J31" s="14" t="s">
        <v>18</v>
      </c>
    </row>
    <row r="32" spans="2:10">
      <c r="B32" s="55" t="s">
        <v>22</v>
      </c>
      <c r="J32" s="15" t="s">
        <v>19</v>
      </c>
    </row>
    <row r="33" spans="2:10" ht="14" thickBot="1">
      <c r="B33" s="55" t="s">
        <v>23</v>
      </c>
      <c r="J33" s="16" t="s">
        <v>20</v>
      </c>
    </row>
    <row r="34" spans="2:10">
      <c r="B34" s="55" t="s">
        <v>0</v>
      </c>
    </row>
    <row r="35" spans="2:10">
      <c r="B35" s="2" t="s">
        <v>1</v>
      </c>
      <c r="C35" s="2"/>
      <c r="D35" s="2"/>
      <c r="E35" s="2"/>
      <c r="F35" s="2"/>
    </row>
    <row r="36" spans="2:10">
      <c r="B36" s="2" t="s">
        <v>2</v>
      </c>
      <c r="C36" s="2"/>
      <c r="D36" s="2"/>
      <c r="E36" s="2"/>
      <c r="F36" s="2"/>
    </row>
    <row r="40" spans="2:10">
      <c r="J40" s="69" t="s">
        <v>4</v>
      </c>
    </row>
  </sheetData>
  <mergeCells count="2">
    <mergeCell ref="B3:J3"/>
    <mergeCell ref="B28:C28"/>
  </mergeCells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InfoImagination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GOOLD</dc:creator>
  <cp:lastModifiedBy>SCOTT GOOLD</cp:lastModifiedBy>
  <dcterms:created xsi:type="dcterms:W3CDTF">2014-01-09T22:32:30Z</dcterms:created>
  <dcterms:modified xsi:type="dcterms:W3CDTF">2014-01-10T04:13:12Z</dcterms:modified>
</cp:coreProperties>
</file>